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3256" windowHeight="12372"/>
  </bookViews>
  <sheets>
    <sheet name="sheet2" sheetId="5" r:id="rId1"/>
  </sheets>
  <calcPr calcId="114210"/>
</workbook>
</file>

<file path=xl/calcChain.xml><?xml version="1.0" encoding="utf-8"?>
<calcChain xmlns="http://schemas.openxmlformats.org/spreadsheetml/2006/main">
  <c r="L4" i="5"/>
  <c r="L24"/>
  <c r="L23"/>
  <c r="L22"/>
  <c r="L21"/>
  <c r="L19"/>
  <c r="L18"/>
  <c r="L17"/>
  <c r="L14"/>
  <c r="L13"/>
  <c r="L16"/>
  <c r="L15"/>
  <c r="L12"/>
  <c r="L11"/>
  <c r="L10"/>
  <c r="L9"/>
  <c r="L8"/>
  <c r="L6"/>
  <c r="L5"/>
  <c r="M24"/>
  <c r="N23"/>
  <c r="M23"/>
  <c r="N22"/>
  <c r="M22"/>
  <c r="N21"/>
  <c r="M21"/>
  <c r="N20"/>
  <c r="M19"/>
  <c r="N19"/>
  <c r="N18"/>
  <c r="M18"/>
  <c r="N17"/>
  <c r="M17"/>
  <c r="N16"/>
  <c r="M16"/>
  <c r="N15"/>
  <c r="M15"/>
  <c r="N14"/>
  <c r="M14"/>
  <c r="N13"/>
  <c r="M13"/>
  <c r="N12"/>
  <c r="M12"/>
  <c r="N11"/>
  <c r="M11"/>
  <c r="N10"/>
  <c r="N9"/>
  <c r="M9"/>
  <c r="N8"/>
  <c r="M8"/>
  <c r="N7"/>
  <c r="M7"/>
  <c r="L7"/>
  <c r="N6"/>
  <c r="M6"/>
  <c r="N5"/>
  <c r="M5"/>
  <c r="N4"/>
  <c r="M4"/>
</calcChain>
</file>

<file path=xl/sharedStrings.xml><?xml version="1.0" encoding="utf-8"?>
<sst xmlns="http://schemas.openxmlformats.org/spreadsheetml/2006/main" count="76" uniqueCount="58">
  <si>
    <t>附件:</t>
  </si>
  <si>
    <t>2024年邵阳市市直事业单位公开招聘部分岗位入围面试人员综合成绩排名及入围体检人员名单</t>
  </si>
  <si>
    <r>
      <rPr>
        <b/>
        <sz val="14"/>
        <rFont val="仿宋_GB2312"/>
        <family val="3"/>
        <charset val="134"/>
      </rPr>
      <t>序</t>
    </r>
    <r>
      <rPr>
        <b/>
        <sz val="14"/>
        <rFont val="Times New Roman"/>
        <family val="1"/>
      </rPr>
      <t xml:space="preserve">
</t>
    </r>
    <r>
      <rPr>
        <b/>
        <sz val="14"/>
        <rFont val="仿宋_GB2312"/>
        <family val="3"/>
        <charset val="134"/>
      </rPr>
      <t>号</t>
    </r>
  </si>
  <si>
    <r>
      <rPr>
        <b/>
        <sz val="14"/>
        <rFont val="仿宋_GB2312"/>
        <family val="3"/>
        <charset val="134"/>
      </rPr>
      <t>主管
单位</t>
    </r>
  </si>
  <si>
    <r>
      <rPr>
        <b/>
        <sz val="14"/>
        <rFont val="仿宋_GB2312"/>
        <family val="3"/>
        <charset val="134"/>
      </rPr>
      <t>招聘单位</t>
    </r>
  </si>
  <si>
    <r>
      <rPr>
        <b/>
        <sz val="14"/>
        <rFont val="仿宋_GB2312"/>
        <family val="3"/>
        <charset val="134"/>
      </rPr>
      <t>岗位名称</t>
    </r>
  </si>
  <si>
    <r>
      <rPr>
        <b/>
        <sz val="14"/>
        <rFont val="仿宋_GB2312"/>
        <family val="3"/>
        <charset val="134"/>
      </rPr>
      <t>招聘计划</t>
    </r>
  </si>
  <si>
    <r>
      <rPr>
        <b/>
        <sz val="14"/>
        <rFont val="仿宋_GB2312"/>
        <family val="3"/>
        <charset val="134"/>
      </rPr>
      <t>入围比例</t>
    </r>
  </si>
  <si>
    <t>入围面试姓名</t>
  </si>
  <si>
    <t>入围面试准考证号</t>
  </si>
  <si>
    <r>
      <rPr>
        <b/>
        <sz val="14"/>
        <color indexed="8"/>
        <rFont val="仿宋_GB2312"/>
        <family val="3"/>
        <charset val="134"/>
      </rPr>
      <t>笔试</t>
    </r>
    <r>
      <rPr>
        <b/>
        <sz val="14"/>
        <color indexed="8"/>
        <rFont val="Times New Roman"/>
        <family val="1"/>
      </rPr>
      <t xml:space="preserve">
</t>
    </r>
    <r>
      <rPr>
        <b/>
        <sz val="14"/>
        <color indexed="8"/>
        <rFont val="仿宋_GB2312"/>
        <family val="3"/>
        <charset val="134"/>
      </rPr>
      <t>成绩</t>
    </r>
  </si>
  <si>
    <t>面试
成绩</t>
  </si>
  <si>
    <t>笔记与面试占综合成绩比例</t>
  </si>
  <si>
    <t>综合
成绩</t>
  </si>
  <si>
    <t>综合
排名</t>
  </si>
  <si>
    <t>是否入围体检</t>
  </si>
  <si>
    <r>
      <rPr>
        <b/>
        <sz val="14"/>
        <color indexed="8"/>
        <rFont val="仿宋_GB2312"/>
        <family val="3"/>
        <charset val="134"/>
      </rPr>
      <t>备注</t>
    </r>
  </si>
  <si>
    <t>邵阳市人力资源和社会保障局</t>
  </si>
  <si>
    <t>邵阳市直属机关幼儿园</t>
  </si>
  <si>
    <t>86-幼儿教师（舞蹈特长）</t>
  </si>
  <si>
    <t>1︰2</t>
  </si>
  <si>
    <t>姚月</t>
  </si>
  <si>
    <t>笔试40%
面试60%</t>
  </si>
  <si>
    <t>曾怡</t>
  </si>
  <si>
    <t>87-幼儿教师</t>
  </si>
  <si>
    <t>胡康玲</t>
  </si>
  <si>
    <t>黄安琪</t>
  </si>
  <si>
    <t>黎梦琪</t>
  </si>
  <si>
    <t>刘德凤</t>
  </si>
  <si>
    <t>邵阳市高级技工学校</t>
  </si>
  <si>
    <t>89-增材制造专业教师</t>
  </si>
  <si>
    <t>赵乾柏</t>
  </si>
  <si>
    <t>笔试60%
面试40%</t>
  </si>
  <si>
    <t>未达面试最低合格分数70分</t>
  </si>
  <si>
    <t>91-计算机专业教师</t>
  </si>
  <si>
    <t>杨抑涛</t>
  </si>
  <si>
    <t>张笛</t>
  </si>
  <si>
    <t>92-UI/VI设计师教师</t>
  </si>
  <si>
    <t>谢佳奇</t>
  </si>
  <si>
    <t>李睿姝</t>
  </si>
  <si>
    <t>93-思政教师</t>
  </si>
  <si>
    <t>曾洁</t>
  </si>
  <si>
    <t>唐小菊</t>
  </si>
  <si>
    <t>94-网络实训指导教师</t>
  </si>
  <si>
    <t>唐培训</t>
  </si>
  <si>
    <t>曾小棋</t>
  </si>
  <si>
    <t>95-旅游专业实习指导教师</t>
  </si>
  <si>
    <t>孙泽浩</t>
  </si>
  <si>
    <t>刘亮亮</t>
  </si>
  <si>
    <t>96-数控专业实训指导教师</t>
  </si>
  <si>
    <t>陈柏涛</t>
  </si>
  <si>
    <t>曹传捷</t>
  </si>
  <si>
    <t>中共邵阳市委党校</t>
  </si>
  <si>
    <t>129-女教员</t>
  </si>
  <si>
    <t>刘雨荻</t>
  </si>
  <si>
    <t>张晶</t>
  </si>
  <si>
    <t>面试缺考</t>
    <phoneticPr fontId="10" type="noConversion"/>
  </si>
  <si>
    <t>是</t>
    <phoneticPr fontId="10" type="noConversion"/>
  </si>
</sst>
</file>

<file path=xl/styles.xml><?xml version="1.0" encoding="utf-8"?>
<styleSheet xmlns="http://schemas.openxmlformats.org/spreadsheetml/2006/main">
  <numFmts count="3">
    <numFmt numFmtId="176" formatCode="0.00_);\(0.00\)"/>
    <numFmt numFmtId="177" formatCode="0.00_);[Red]\(0.00\)"/>
    <numFmt numFmtId="178" formatCode="0.00_ "/>
  </numFmts>
  <fonts count="11">
    <font>
      <sz val="11"/>
      <color theme="1"/>
      <name val="宋体"/>
      <charset val="134"/>
      <scheme val="minor"/>
    </font>
    <font>
      <sz val="16"/>
      <color indexed="8"/>
      <name val="方正小标宋简体"/>
      <family val="4"/>
      <charset val="134"/>
    </font>
    <font>
      <b/>
      <sz val="14"/>
      <name val="Times New Roman"/>
      <family val="1"/>
    </font>
    <font>
      <sz val="10"/>
      <color indexed="8"/>
      <name val="宋体"/>
      <charset val="134"/>
    </font>
    <font>
      <sz val="10"/>
      <name val="宋体"/>
      <charset val="134"/>
    </font>
    <font>
      <b/>
      <sz val="14"/>
      <color indexed="8"/>
      <name val="仿宋_GB2312"/>
      <family val="3"/>
      <charset val="134"/>
    </font>
    <font>
      <b/>
      <sz val="14"/>
      <color indexed="8"/>
      <name val="Times New Roman"/>
      <family val="1"/>
    </font>
    <font>
      <b/>
      <sz val="12"/>
      <color indexed="8"/>
      <name val="仿宋_GB2312"/>
      <family val="3"/>
      <charset val="134"/>
    </font>
    <font>
      <b/>
      <sz val="12"/>
      <color indexed="8"/>
      <name val="宋体"/>
      <charset val="134"/>
    </font>
    <font>
      <b/>
      <sz val="14"/>
      <name val="仿宋_GB2312"/>
      <family val="3"/>
      <charset val="134"/>
    </font>
    <font>
      <sz val="9"/>
      <name val="宋体"/>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3"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4"/>
  <sheetViews>
    <sheetView tabSelected="1" workbookViewId="0">
      <selection activeCell="R23" sqref="R23"/>
    </sheetView>
  </sheetViews>
  <sheetFormatPr defaultColWidth="9" defaultRowHeight="14.4"/>
  <cols>
    <col min="1" max="1" width="4" customWidth="1"/>
    <col min="4" max="4" width="18.109375" customWidth="1"/>
    <col min="5" max="5" width="7.21875" customWidth="1"/>
    <col min="6" max="6" width="7" customWidth="1"/>
    <col min="7" max="7" width="7.5546875" customWidth="1"/>
    <col min="8" max="8" width="13.21875" customWidth="1"/>
    <col min="10" max="10" width="8.44140625" customWidth="1"/>
    <col min="12" max="12" width="8.109375" customWidth="1"/>
    <col min="13" max="13" width="5.6640625" customWidth="1"/>
    <col min="14" max="14" width="7.88671875" customWidth="1"/>
  </cols>
  <sheetData>
    <row r="1" spans="1:15" ht="17.399999999999999" customHeight="1">
      <c r="A1" t="s">
        <v>0</v>
      </c>
    </row>
    <row r="2" spans="1:15" ht="27" customHeight="1">
      <c r="A2" s="24" t="s">
        <v>1</v>
      </c>
      <c r="B2" s="24"/>
      <c r="C2" s="24"/>
      <c r="D2" s="24"/>
      <c r="E2" s="24"/>
      <c r="F2" s="24"/>
      <c r="G2" s="24"/>
      <c r="H2" s="24"/>
      <c r="I2" s="24"/>
      <c r="J2" s="24"/>
      <c r="K2" s="24"/>
      <c r="L2" s="24"/>
      <c r="M2" s="24"/>
      <c r="N2" s="24"/>
      <c r="O2" s="24"/>
    </row>
    <row r="3" spans="1:15" ht="70.2" customHeight="1">
      <c r="A3" s="1" t="s">
        <v>2</v>
      </c>
      <c r="B3" s="1" t="s">
        <v>3</v>
      </c>
      <c r="C3" s="1" t="s">
        <v>4</v>
      </c>
      <c r="D3" s="2" t="s">
        <v>5</v>
      </c>
      <c r="E3" s="1" t="s">
        <v>6</v>
      </c>
      <c r="F3" s="1" t="s">
        <v>7</v>
      </c>
      <c r="G3" s="6" t="s">
        <v>8</v>
      </c>
      <c r="H3" s="6" t="s">
        <v>9</v>
      </c>
      <c r="I3" s="9" t="s">
        <v>10</v>
      </c>
      <c r="J3" s="10" t="s">
        <v>11</v>
      </c>
      <c r="K3" s="10" t="s">
        <v>12</v>
      </c>
      <c r="L3" s="11" t="s">
        <v>13</v>
      </c>
      <c r="M3" s="14" t="s">
        <v>14</v>
      </c>
      <c r="N3" s="15" t="s">
        <v>15</v>
      </c>
      <c r="O3" s="16" t="s">
        <v>16</v>
      </c>
    </row>
    <row r="4" spans="1:15" ht="15.6" customHeight="1">
      <c r="A4" s="3">
        <v>1</v>
      </c>
      <c r="B4" s="25" t="s">
        <v>17</v>
      </c>
      <c r="C4" s="28" t="s">
        <v>18</v>
      </c>
      <c r="D4" s="29" t="s">
        <v>19</v>
      </c>
      <c r="E4" s="22">
        <v>1</v>
      </c>
      <c r="F4" s="20" t="s">
        <v>20</v>
      </c>
      <c r="G4" s="5" t="s">
        <v>21</v>
      </c>
      <c r="H4" s="8">
        <v>12050304405</v>
      </c>
      <c r="I4" s="12">
        <v>77.03</v>
      </c>
      <c r="J4" s="5">
        <v>87.68</v>
      </c>
      <c r="K4" s="21" t="s">
        <v>22</v>
      </c>
      <c r="L4" s="19">
        <f t="shared" ref="L4:L9" si="0">I4*0.4+J4*0.6</f>
        <v>83.42</v>
      </c>
      <c r="M4" s="13">
        <f>RANK(L4:L5,$L$4:$L$5)</f>
        <v>1</v>
      </c>
      <c r="N4" s="13" t="str">
        <f>IF(M4=1,"是","否")</f>
        <v>是</v>
      </c>
      <c r="O4" s="17"/>
    </row>
    <row r="5" spans="1:15" ht="15.6" customHeight="1">
      <c r="A5" s="3">
        <v>2</v>
      </c>
      <c r="B5" s="26"/>
      <c r="C5" s="28"/>
      <c r="D5" s="29"/>
      <c r="E5" s="22"/>
      <c r="F5" s="20"/>
      <c r="G5" s="5" t="s">
        <v>23</v>
      </c>
      <c r="H5" s="8">
        <v>12050304417</v>
      </c>
      <c r="I5" s="12">
        <v>75.48</v>
      </c>
      <c r="J5" s="5">
        <v>83.54</v>
      </c>
      <c r="K5" s="21"/>
      <c r="L5" s="19">
        <f t="shared" si="0"/>
        <v>80.316000000000003</v>
      </c>
      <c r="M5" s="13">
        <f>RANK(L5:L6,$L$4:$L$5)</f>
        <v>2</v>
      </c>
      <c r="N5" s="13" t="str">
        <f>IF(M5=1,"是","否")</f>
        <v>否</v>
      </c>
      <c r="O5" s="17"/>
    </row>
    <row r="6" spans="1:15" ht="15.6" customHeight="1">
      <c r="A6" s="3">
        <v>3</v>
      </c>
      <c r="B6" s="26"/>
      <c r="C6" s="28"/>
      <c r="D6" s="29" t="s">
        <v>24</v>
      </c>
      <c r="E6" s="22">
        <v>2</v>
      </c>
      <c r="F6" s="20" t="s">
        <v>20</v>
      </c>
      <c r="G6" s="5" t="s">
        <v>25</v>
      </c>
      <c r="H6" s="8">
        <v>12050304720</v>
      </c>
      <c r="I6" s="12">
        <v>80.19</v>
      </c>
      <c r="J6" s="5">
        <v>88.56</v>
      </c>
      <c r="K6" s="21" t="s">
        <v>22</v>
      </c>
      <c r="L6" s="19">
        <f t="shared" si="0"/>
        <v>85.212000000000003</v>
      </c>
      <c r="M6" s="13">
        <f>RANK(L6:L9,$L$6:$L$9)</f>
        <v>1</v>
      </c>
      <c r="N6" s="13" t="str">
        <f>IF(M6&lt;3,"是","否")</f>
        <v>是</v>
      </c>
      <c r="O6" s="17"/>
    </row>
    <row r="7" spans="1:15" ht="15.6" customHeight="1">
      <c r="A7" s="3">
        <v>4</v>
      </c>
      <c r="B7" s="26"/>
      <c r="C7" s="28"/>
      <c r="D7" s="29"/>
      <c r="E7" s="22"/>
      <c r="F7" s="20"/>
      <c r="G7" s="5" t="s">
        <v>26</v>
      </c>
      <c r="H7" s="8">
        <v>12050304816</v>
      </c>
      <c r="I7" s="12">
        <v>79.53</v>
      </c>
      <c r="J7" s="5">
        <v>86.98</v>
      </c>
      <c r="K7" s="21"/>
      <c r="L7" s="19">
        <f t="shared" si="0"/>
        <v>84</v>
      </c>
      <c r="M7" s="13">
        <f>RANK(L7:L10,$L$6:$L$9)</f>
        <v>2</v>
      </c>
      <c r="N7" s="13" t="str">
        <f>IF(M7&lt;3,"是","否")</f>
        <v>是</v>
      </c>
      <c r="O7" s="17"/>
    </row>
    <row r="8" spans="1:15" ht="15.6" customHeight="1">
      <c r="A8" s="3">
        <v>5</v>
      </c>
      <c r="B8" s="26"/>
      <c r="C8" s="28"/>
      <c r="D8" s="29"/>
      <c r="E8" s="22"/>
      <c r="F8" s="20"/>
      <c r="G8" s="5" t="s">
        <v>27</v>
      </c>
      <c r="H8" s="8">
        <v>12050304929</v>
      </c>
      <c r="I8" s="12">
        <v>79.150000000000006</v>
      </c>
      <c r="J8" s="5">
        <v>83.54</v>
      </c>
      <c r="K8" s="21"/>
      <c r="L8" s="19">
        <f t="shared" si="0"/>
        <v>81.784000000000006</v>
      </c>
      <c r="M8" s="13">
        <f>RANK(L8:L11,$L$6:$L$9)</f>
        <v>3</v>
      </c>
      <c r="N8" s="13" t="str">
        <f>IF(M8&lt;3,"是","否")</f>
        <v>否</v>
      </c>
      <c r="O8" s="17"/>
    </row>
    <row r="9" spans="1:15" ht="15.6" customHeight="1">
      <c r="A9" s="3">
        <v>6</v>
      </c>
      <c r="B9" s="26"/>
      <c r="C9" s="28"/>
      <c r="D9" s="29"/>
      <c r="E9" s="22"/>
      <c r="F9" s="20"/>
      <c r="G9" s="5" t="s">
        <v>28</v>
      </c>
      <c r="H9" s="8">
        <v>12050304529</v>
      </c>
      <c r="I9" s="12">
        <v>79.819999999999993</v>
      </c>
      <c r="J9" s="5">
        <v>80.040000000000006</v>
      </c>
      <c r="K9" s="21"/>
      <c r="L9" s="19">
        <f t="shared" si="0"/>
        <v>79.951999999999998</v>
      </c>
      <c r="M9" s="13">
        <f>RANK(L9:L12,$L$6:$L$9)</f>
        <v>4</v>
      </c>
      <c r="N9" s="13" t="str">
        <f>IF(M9&lt;3,"是","否")</f>
        <v>否</v>
      </c>
      <c r="O9" s="17"/>
    </row>
    <row r="10" spans="1:15" ht="45" customHeight="1">
      <c r="A10" s="3">
        <v>7</v>
      </c>
      <c r="B10" s="26"/>
      <c r="C10" s="25" t="s">
        <v>29</v>
      </c>
      <c r="D10" s="4" t="s">
        <v>30</v>
      </c>
      <c r="E10" s="5">
        <v>1</v>
      </c>
      <c r="F10" s="7" t="s">
        <v>20</v>
      </c>
      <c r="G10" s="5" t="s">
        <v>31</v>
      </c>
      <c r="H10" s="8">
        <v>12050303001</v>
      </c>
      <c r="I10" s="12">
        <v>61.32</v>
      </c>
      <c r="J10" s="7">
        <v>42</v>
      </c>
      <c r="K10" s="5" t="s">
        <v>32</v>
      </c>
      <c r="L10" s="19">
        <f t="shared" ref="L10:L16" si="1">I10*0.6+J10*0.4</f>
        <v>53.591999999999999</v>
      </c>
      <c r="M10" s="13">
        <v>1</v>
      </c>
      <c r="N10" s="13" t="str">
        <f>IF(J10&gt;70,"是","否")</f>
        <v>否</v>
      </c>
      <c r="O10" s="18" t="s">
        <v>33</v>
      </c>
    </row>
    <row r="11" spans="1:15" ht="15" customHeight="1">
      <c r="A11" s="3">
        <v>8</v>
      </c>
      <c r="B11" s="26"/>
      <c r="C11" s="26"/>
      <c r="D11" s="23" t="s">
        <v>34</v>
      </c>
      <c r="E11" s="21">
        <v>1</v>
      </c>
      <c r="F11" s="20" t="s">
        <v>20</v>
      </c>
      <c r="G11" s="5" t="s">
        <v>35</v>
      </c>
      <c r="H11" s="8">
        <v>12050100123</v>
      </c>
      <c r="I11" s="12">
        <v>63.07</v>
      </c>
      <c r="J11" s="7">
        <v>80.400000000000006</v>
      </c>
      <c r="K11" s="21" t="s">
        <v>32</v>
      </c>
      <c r="L11" s="19">
        <f t="shared" si="1"/>
        <v>70.00200000000001</v>
      </c>
      <c r="M11" s="13">
        <f>RANK(L11:L12,$L$11:$L$12)</f>
        <v>1</v>
      </c>
      <c r="N11" s="13" t="str">
        <f t="shared" ref="N11:N23" si="2">IF(M11=1,"是","否")</f>
        <v>是</v>
      </c>
      <c r="O11" s="17"/>
    </row>
    <row r="12" spans="1:15" ht="15" customHeight="1">
      <c r="A12" s="3">
        <v>9</v>
      </c>
      <c r="B12" s="26"/>
      <c r="C12" s="26"/>
      <c r="D12" s="23"/>
      <c r="E12" s="21"/>
      <c r="F12" s="20"/>
      <c r="G12" s="5" t="s">
        <v>36</v>
      </c>
      <c r="H12" s="8">
        <v>12050100118</v>
      </c>
      <c r="I12" s="12">
        <v>61.24</v>
      </c>
      <c r="J12" s="5">
        <v>71.040000000000006</v>
      </c>
      <c r="K12" s="21"/>
      <c r="L12" s="19">
        <f t="shared" si="1"/>
        <v>65.16</v>
      </c>
      <c r="M12" s="13">
        <f>RANK(L12:L13,$L$11:$L$12)</f>
        <v>2</v>
      </c>
      <c r="N12" s="13" t="str">
        <f t="shared" si="2"/>
        <v>否</v>
      </c>
      <c r="O12" s="17"/>
    </row>
    <row r="13" spans="1:15" ht="15" customHeight="1">
      <c r="A13" s="3">
        <v>10</v>
      </c>
      <c r="B13" s="26"/>
      <c r="C13" s="26"/>
      <c r="D13" s="23" t="s">
        <v>37</v>
      </c>
      <c r="E13" s="21">
        <v>1</v>
      </c>
      <c r="F13" s="20" t="s">
        <v>20</v>
      </c>
      <c r="G13" s="5" t="s">
        <v>38</v>
      </c>
      <c r="H13" s="8">
        <v>11050104728</v>
      </c>
      <c r="I13" s="12">
        <v>78.34</v>
      </c>
      <c r="J13" s="5">
        <v>85.02</v>
      </c>
      <c r="K13" s="21" t="s">
        <v>32</v>
      </c>
      <c r="L13" s="19">
        <f t="shared" si="1"/>
        <v>81.012</v>
      </c>
      <c r="M13" s="13">
        <f>RANK(L13:L14,$L$13:$L$14)</f>
        <v>1</v>
      </c>
      <c r="N13" s="13" t="str">
        <f t="shared" si="2"/>
        <v>是</v>
      </c>
      <c r="O13" s="17"/>
    </row>
    <row r="14" spans="1:15" ht="15" customHeight="1">
      <c r="A14" s="3">
        <v>11</v>
      </c>
      <c r="B14" s="26"/>
      <c r="C14" s="26"/>
      <c r="D14" s="23"/>
      <c r="E14" s="21"/>
      <c r="F14" s="20"/>
      <c r="G14" s="5" t="s">
        <v>39</v>
      </c>
      <c r="H14" s="8">
        <v>11050104721</v>
      </c>
      <c r="I14" s="12">
        <v>81.38</v>
      </c>
      <c r="J14" s="5">
        <v>76.16</v>
      </c>
      <c r="K14" s="21"/>
      <c r="L14" s="19">
        <f t="shared" si="1"/>
        <v>79.292000000000002</v>
      </c>
      <c r="M14" s="13">
        <f>RANK(L14:L15,$L$13:$L$14)</f>
        <v>2</v>
      </c>
      <c r="N14" s="13" t="str">
        <f t="shared" si="2"/>
        <v>否</v>
      </c>
      <c r="O14" s="17"/>
    </row>
    <row r="15" spans="1:15" ht="15" customHeight="1">
      <c r="A15" s="3">
        <v>12</v>
      </c>
      <c r="B15" s="26"/>
      <c r="C15" s="26"/>
      <c r="D15" s="23" t="s">
        <v>40</v>
      </c>
      <c r="E15" s="21">
        <v>1</v>
      </c>
      <c r="F15" s="20" t="s">
        <v>20</v>
      </c>
      <c r="G15" s="5" t="s">
        <v>41</v>
      </c>
      <c r="H15" s="8">
        <v>11050104820</v>
      </c>
      <c r="I15" s="12">
        <v>77.23</v>
      </c>
      <c r="J15" s="5">
        <v>85.56</v>
      </c>
      <c r="K15" s="21" t="s">
        <v>32</v>
      </c>
      <c r="L15" s="19">
        <f t="shared" si="1"/>
        <v>80.562000000000012</v>
      </c>
      <c r="M15" s="13">
        <f>RANK(L15:L16,$L$15:$L$16)</f>
        <v>1</v>
      </c>
      <c r="N15" s="13" t="str">
        <f t="shared" si="2"/>
        <v>是</v>
      </c>
      <c r="O15" s="17"/>
    </row>
    <row r="16" spans="1:15" ht="15" customHeight="1">
      <c r="A16" s="3">
        <v>13</v>
      </c>
      <c r="B16" s="26"/>
      <c r="C16" s="26"/>
      <c r="D16" s="23"/>
      <c r="E16" s="21"/>
      <c r="F16" s="20"/>
      <c r="G16" s="5" t="s">
        <v>42</v>
      </c>
      <c r="H16" s="8">
        <v>11050104806</v>
      </c>
      <c r="I16" s="12">
        <v>75.58</v>
      </c>
      <c r="J16" s="5">
        <v>85.46</v>
      </c>
      <c r="K16" s="21"/>
      <c r="L16" s="19">
        <f t="shared" si="1"/>
        <v>79.531999999999996</v>
      </c>
      <c r="M16" s="13">
        <f>RANK(L16:L17,$L$15:$L$16)</f>
        <v>2</v>
      </c>
      <c r="N16" s="13" t="str">
        <f t="shared" si="2"/>
        <v>否</v>
      </c>
      <c r="O16" s="17"/>
    </row>
    <row r="17" spans="1:15" ht="15" customHeight="1">
      <c r="A17" s="3">
        <v>14</v>
      </c>
      <c r="B17" s="26"/>
      <c r="C17" s="26"/>
      <c r="D17" s="23" t="s">
        <v>43</v>
      </c>
      <c r="E17" s="21">
        <v>1</v>
      </c>
      <c r="F17" s="20" t="s">
        <v>20</v>
      </c>
      <c r="G17" s="5" t="s">
        <v>44</v>
      </c>
      <c r="H17" s="8">
        <v>11050100226</v>
      </c>
      <c r="I17" s="12">
        <v>82.47</v>
      </c>
      <c r="J17" s="7">
        <v>63</v>
      </c>
      <c r="K17" s="21" t="s">
        <v>22</v>
      </c>
      <c r="L17" s="19">
        <f>I17*0.4+J17*0.6</f>
        <v>70.787999999999997</v>
      </c>
      <c r="M17" s="13">
        <f>RANK(L17:L18,$L$17:$L$18)</f>
        <v>1</v>
      </c>
      <c r="N17" s="13" t="str">
        <f t="shared" si="2"/>
        <v>是</v>
      </c>
      <c r="O17" s="17"/>
    </row>
    <row r="18" spans="1:15" ht="15" customHeight="1">
      <c r="A18" s="3">
        <v>15</v>
      </c>
      <c r="B18" s="26"/>
      <c r="C18" s="26"/>
      <c r="D18" s="23"/>
      <c r="E18" s="21"/>
      <c r="F18" s="20"/>
      <c r="G18" s="5" t="s">
        <v>45</v>
      </c>
      <c r="H18" s="8">
        <v>11050100425</v>
      </c>
      <c r="I18" s="12">
        <v>80.66</v>
      </c>
      <c r="J18" s="5">
        <v>49.67</v>
      </c>
      <c r="K18" s="21"/>
      <c r="L18" s="19">
        <f>I18*0.4+J18*0.6</f>
        <v>62.066000000000003</v>
      </c>
      <c r="M18" s="13">
        <f>RANK(L18:L19,$L$17:$L$18)</f>
        <v>2</v>
      </c>
      <c r="N18" s="13" t="str">
        <f t="shared" si="2"/>
        <v>否</v>
      </c>
      <c r="O18" s="17"/>
    </row>
    <row r="19" spans="1:15" ht="15" customHeight="1">
      <c r="A19" s="3">
        <v>16</v>
      </c>
      <c r="B19" s="26"/>
      <c r="C19" s="26"/>
      <c r="D19" s="23" t="s">
        <v>46</v>
      </c>
      <c r="E19" s="21">
        <v>1</v>
      </c>
      <c r="F19" s="20" t="s">
        <v>20</v>
      </c>
      <c r="G19" s="5" t="s">
        <v>47</v>
      </c>
      <c r="H19" s="8">
        <v>11050102811</v>
      </c>
      <c r="I19" s="12">
        <v>88.63</v>
      </c>
      <c r="J19" s="5">
        <v>78.58</v>
      </c>
      <c r="K19" s="21" t="s">
        <v>22</v>
      </c>
      <c r="L19" s="19">
        <f>I19*0.4+J19*0.6</f>
        <v>82.6</v>
      </c>
      <c r="M19" s="13">
        <f>RANK(L19:L20,$L$19:$L$20)</f>
        <v>1</v>
      </c>
      <c r="N19" s="13" t="str">
        <f t="shared" si="2"/>
        <v>是</v>
      </c>
      <c r="O19" s="17"/>
    </row>
    <row r="20" spans="1:15" ht="15" customHeight="1">
      <c r="A20" s="3">
        <v>17</v>
      </c>
      <c r="B20" s="26"/>
      <c r="C20" s="26"/>
      <c r="D20" s="23"/>
      <c r="E20" s="21"/>
      <c r="F20" s="20"/>
      <c r="G20" s="5" t="s">
        <v>48</v>
      </c>
      <c r="H20" s="8">
        <v>11050102526</v>
      </c>
      <c r="I20" s="12">
        <v>88.08</v>
      </c>
      <c r="J20" s="5"/>
      <c r="K20" s="21"/>
      <c r="L20" s="19"/>
      <c r="M20" s="13"/>
      <c r="N20" s="13" t="str">
        <f t="shared" si="2"/>
        <v>否</v>
      </c>
      <c r="O20" s="17" t="s">
        <v>56</v>
      </c>
    </row>
    <row r="21" spans="1:15" ht="15" customHeight="1">
      <c r="A21" s="3">
        <v>18</v>
      </c>
      <c r="B21" s="26"/>
      <c r="C21" s="26"/>
      <c r="D21" s="23" t="s">
        <v>49</v>
      </c>
      <c r="E21" s="21">
        <v>1</v>
      </c>
      <c r="F21" s="20" t="s">
        <v>20</v>
      </c>
      <c r="G21" s="5" t="s">
        <v>50</v>
      </c>
      <c r="H21" s="8">
        <v>11050102815</v>
      </c>
      <c r="I21" s="12">
        <v>70.66</v>
      </c>
      <c r="J21" s="5">
        <v>63.33</v>
      </c>
      <c r="K21" s="21" t="s">
        <v>22</v>
      </c>
      <c r="L21" s="19">
        <f>I21*0.4+J21*0.6</f>
        <v>66.262</v>
      </c>
      <c r="M21" s="13">
        <f>RANK(L21:L22,$L$21:$L$22)</f>
        <v>1</v>
      </c>
      <c r="N21" s="13" t="str">
        <f t="shared" si="2"/>
        <v>是</v>
      </c>
      <c r="O21" s="17"/>
    </row>
    <row r="22" spans="1:15" ht="15" customHeight="1">
      <c r="A22" s="3">
        <v>19</v>
      </c>
      <c r="B22" s="27"/>
      <c r="C22" s="27"/>
      <c r="D22" s="23"/>
      <c r="E22" s="21"/>
      <c r="F22" s="20"/>
      <c r="G22" s="5" t="s">
        <v>51</v>
      </c>
      <c r="H22" s="8">
        <v>11050102701</v>
      </c>
      <c r="I22" s="12">
        <v>79.06</v>
      </c>
      <c r="J22" s="5">
        <v>19.329999999999998</v>
      </c>
      <c r="K22" s="21"/>
      <c r="L22" s="19">
        <f>I22*0.4+J22*0.6</f>
        <v>43.222000000000001</v>
      </c>
      <c r="M22" s="13">
        <f>RANK(L22:L23,$L$21:$L$22)</f>
        <v>2</v>
      </c>
      <c r="N22" s="13" t="str">
        <f t="shared" si="2"/>
        <v>否</v>
      </c>
      <c r="O22" s="17"/>
    </row>
    <row r="23" spans="1:15" ht="15" customHeight="1">
      <c r="A23" s="3">
        <v>20</v>
      </c>
      <c r="B23" s="25" t="s">
        <v>52</v>
      </c>
      <c r="C23" s="25" t="s">
        <v>52</v>
      </c>
      <c r="D23" s="21" t="s">
        <v>53</v>
      </c>
      <c r="E23" s="21">
        <v>2</v>
      </c>
      <c r="F23" s="20" t="s">
        <v>20</v>
      </c>
      <c r="G23" s="5" t="s">
        <v>54</v>
      </c>
      <c r="H23" s="8">
        <v>11050301213</v>
      </c>
      <c r="I23" s="12">
        <v>68.040000000000006</v>
      </c>
      <c r="J23" s="5">
        <v>82.42</v>
      </c>
      <c r="K23" s="21" t="s">
        <v>22</v>
      </c>
      <c r="L23" s="19">
        <f>I23*0.4+J23*0.6</f>
        <v>76.668000000000006</v>
      </c>
      <c r="M23" s="13">
        <f>RANK(L23:L24,$L$23:$L$24)</f>
        <v>1</v>
      </c>
      <c r="N23" s="13" t="str">
        <f t="shared" si="2"/>
        <v>是</v>
      </c>
      <c r="O23" s="17"/>
    </row>
    <row r="24" spans="1:15" ht="15" customHeight="1">
      <c r="A24" s="3">
        <v>21</v>
      </c>
      <c r="B24" s="27"/>
      <c r="C24" s="27"/>
      <c r="D24" s="21"/>
      <c r="E24" s="21"/>
      <c r="F24" s="20"/>
      <c r="G24" s="5" t="s">
        <v>55</v>
      </c>
      <c r="H24" s="8">
        <v>11050201107</v>
      </c>
      <c r="I24" s="12">
        <v>64</v>
      </c>
      <c r="J24" s="7">
        <v>73</v>
      </c>
      <c r="K24" s="21"/>
      <c r="L24" s="19">
        <f>I24*0.4+J24*0.6</f>
        <v>69.400000000000006</v>
      </c>
      <c r="M24" s="13">
        <f>RANK(L24:L25,$L$23:$L$24)</f>
        <v>2</v>
      </c>
      <c r="N24" s="13" t="s">
        <v>57</v>
      </c>
      <c r="O24" s="17"/>
    </row>
  </sheetData>
  <mergeCells count="42">
    <mergeCell ref="E6:E9"/>
    <mergeCell ref="E11:E12"/>
    <mergeCell ref="E13:E14"/>
    <mergeCell ref="E15:E16"/>
    <mergeCell ref="A2:O2"/>
    <mergeCell ref="B4:B22"/>
    <mergeCell ref="B23:B24"/>
    <mergeCell ref="C4:C9"/>
    <mergeCell ref="C10:C22"/>
    <mergeCell ref="C23:C24"/>
    <mergeCell ref="D4:D5"/>
    <mergeCell ref="D6:D9"/>
    <mergeCell ref="D11:D12"/>
    <mergeCell ref="D13:D14"/>
    <mergeCell ref="D23:D24"/>
    <mergeCell ref="E4:E5"/>
    <mergeCell ref="D15:D16"/>
    <mergeCell ref="D17:D18"/>
    <mergeCell ref="D19:D20"/>
    <mergeCell ref="D21:D22"/>
    <mergeCell ref="E21:E22"/>
    <mergeCell ref="E23:E24"/>
    <mergeCell ref="E17:E18"/>
    <mergeCell ref="E19:E20"/>
    <mergeCell ref="K4:K5"/>
    <mergeCell ref="K6:K9"/>
    <mergeCell ref="K11:K12"/>
    <mergeCell ref="K13:K14"/>
    <mergeCell ref="F4:F5"/>
    <mergeCell ref="F6:F9"/>
    <mergeCell ref="F11:F12"/>
    <mergeCell ref="F13:F14"/>
    <mergeCell ref="F23:F24"/>
    <mergeCell ref="K17:K18"/>
    <mergeCell ref="K19:K20"/>
    <mergeCell ref="K21:K22"/>
    <mergeCell ref="K23:K24"/>
    <mergeCell ref="F15:F16"/>
    <mergeCell ref="F17:F18"/>
    <mergeCell ref="F19:F20"/>
    <mergeCell ref="F21:F22"/>
    <mergeCell ref="K15:K16"/>
  </mergeCells>
  <phoneticPr fontId="1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2024-12-09T03:27:23Z</cp:lastPrinted>
  <dcterms:created xsi:type="dcterms:W3CDTF">2023-01-10T18:13:00Z</dcterms:created>
  <dcterms:modified xsi:type="dcterms:W3CDTF">2024-12-09T03:56:12Z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659D955E7D15451D89DA872FD88B0F43_12</vt:lpwstr>
  </property>
</Properties>
</file>